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620" windowWidth="16380" windowHeight="657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Diárias'!$A$2:$X$25</definedName>
  </definedNames>
  <calcPr calcId="145621"/>
</workbook>
</file>

<file path=xl/calcChain.xml><?xml version="1.0" encoding="utf-8"?>
<calcChain xmlns="http://schemas.openxmlformats.org/spreadsheetml/2006/main"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25" i="1" l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<sst xmlns="http://schemas.openxmlformats.org/spreadsheetml/2006/main" count="211" uniqueCount="99">
  <si>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</si>
  <si>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</si>
  <si>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</si>
  <si>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</si>
  <si>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</si>
  <si>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</si>
  <si>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</si>
  <si>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</si>
  <si>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</si>
  <si>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</si>
  <si>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</si>
  <si>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</si>
  <si>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</si>
  <si>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</si>
  <si>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</si>
  <si>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</si>
  <si>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</si>
  <si>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</si>
  <si>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</si>
  <si>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</si>
  <si>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</si>
  <si>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</si>
  <si>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</si>
  <si>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</si>
  <si>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</si>
  <si>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</si>
  <si>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</si>
  <si>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</si>
  <si>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</si>
  <si>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</si>
  <si>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</si>
  <si>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</si>
  <si>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</si>
  <si>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</si>
  <si>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</si>
  <si>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</si>
  <si>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</si>
  <si>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</si>
  <si>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</si>
  <si>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</si>
  <si>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</si>
  <si>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</si>
  <si>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</si>
  <si>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</si>
  <si>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</si>
  <si>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</si>
  <si>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</si>
  <si>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</si>
  <si>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</si>
  <si>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</si>
  <si>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</si>
  <si>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</si>
  <si>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</si>
  <si>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</si>
  <si>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</si>
  <si>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</si>
  <si>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</si>
  <si>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</si>
  <si>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</si>
  <si>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</si>
  <si>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</si>
  <si>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</si>
  <si>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</si>
  <si>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</si>
  <si>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</si>
  <si>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</si>
  <si>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Nacional</t>
  </si>
  <si>
    <t>SEGURANÇA DO GOVERNADOR</t>
  </si>
  <si>
    <t>RECIFE</t>
  </si>
  <si>
    <t>SGT BM</t>
  </si>
  <si>
    <t>CB BM</t>
  </si>
  <si>
    <t>104248-3</t>
  </si>
  <si>
    <t>707224-4</t>
  </si>
  <si>
    <t>711021-9</t>
  </si>
  <si>
    <t>798107-4</t>
  </si>
  <si>
    <t>3º SGT BM</t>
  </si>
  <si>
    <t>MATRIZ DE GERENCIAMENTO DE DIÁRIAS E PASSAGENS REFERENTE AO MÊS DE MAIO 2020</t>
  </si>
  <si>
    <t>GRAVATÁ</t>
  </si>
  <si>
    <t>08/032020</t>
  </si>
  <si>
    <t>07/03/20/23/03/20</t>
  </si>
  <si>
    <t>08/03/20/24/03/20</t>
  </si>
  <si>
    <t>JUAZEIRO DO NORTE/CE</t>
  </si>
  <si>
    <r>
      <t>EDVALDO </t>
    </r>
    <r>
      <rPr>
        <b/>
        <sz val="11"/>
        <color rgb="FF000000"/>
        <rFont val="Calibri"/>
        <family val="2"/>
        <scheme val="minor"/>
      </rPr>
      <t>THOMAZI</t>
    </r>
  </si>
  <si>
    <r>
      <t>JOSEMAR </t>
    </r>
    <r>
      <rPr>
        <b/>
        <sz val="11"/>
        <color rgb="FF000000"/>
        <rFont val="Calibri"/>
        <family val="2"/>
        <scheme val="minor"/>
      </rPr>
      <t>CARTIER </t>
    </r>
    <r>
      <rPr>
        <sz val="11"/>
        <color rgb="FF000000"/>
        <rFont val="Calibri"/>
        <family val="2"/>
        <scheme val="minor"/>
      </rPr>
      <t>RIBEIRO DE MORAES</t>
    </r>
  </si>
  <si>
    <r>
      <rPr>
        <b/>
        <sz val="11"/>
        <color rgb="FF000000"/>
        <rFont val="Calibri"/>
        <family val="2"/>
        <scheme val="minor"/>
      </rPr>
      <t>VON ROMMEL</t>
    </r>
    <r>
      <rPr>
        <sz val="11"/>
        <color rgb="FF000000"/>
        <rFont val="Calibri"/>
        <family val="2"/>
        <scheme val="minor"/>
      </rPr>
      <t xml:space="preserve"> CARVALHO LIMA</t>
    </r>
  </si>
  <si>
    <r>
      <rPr>
        <b/>
        <sz val="11"/>
        <color rgb="FF000000"/>
        <rFont val="Calibri"/>
        <family val="2"/>
        <scheme val="minor"/>
      </rPr>
      <t>DALTON</t>
    </r>
    <r>
      <rPr>
        <sz val="11"/>
        <color rgb="FF000000"/>
        <rFont val="Calibri"/>
        <family val="2"/>
        <scheme val="minor"/>
      </rPr>
      <t xml:space="preserve"> MESSIAS BATISTA DA SILVA</t>
    </r>
  </si>
  <si>
    <r>
      <rPr>
        <b/>
        <sz val="11"/>
        <color rgb="FF000000"/>
        <rFont val="Calibri"/>
        <family val="2"/>
        <scheme val="minor"/>
      </rPr>
      <t>NEEMIAS</t>
    </r>
    <r>
      <rPr>
        <sz val="11"/>
        <color rgb="FF000000"/>
        <rFont val="Calibri"/>
        <family val="2"/>
        <scheme val="minor"/>
      </rPr>
      <t xml:space="preserve"> AUGUSTO SANTIAGO GUIMARÃES</t>
    </r>
  </si>
  <si>
    <r>
      <t xml:space="preserve">CLÉBER CAVALCANTE </t>
    </r>
    <r>
      <rPr>
        <b/>
        <sz val="11"/>
        <color rgb="FF000000"/>
        <rFont val="Calibri"/>
        <family val="2"/>
        <scheme val="minor"/>
      </rPr>
      <t>CARDOZO</t>
    </r>
    <r>
      <rPr>
        <sz val="11"/>
        <color rgb="FF000000"/>
        <rFont val="Calibri"/>
        <family val="2"/>
        <scheme val="minor"/>
      </rPr>
      <t xml:space="preserve"> PEREIRA</t>
    </r>
  </si>
  <si>
    <t>940439-2</t>
  </si>
  <si>
    <t>710316-6</t>
  </si>
  <si>
    <t>SUB TEN PM</t>
  </si>
  <si>
    <t>AFOGADOS DA INGAZEIRA</t>
  </si>
  <si>
    <t>SERTÂNIA</t>
  </si>
  <si>
    <t>BARRA DE GUABIRABA</t>
  </si>
  <si>
    <t>RIBEIRÃO</t>
  </si>
  <si>
    <t>Regular as ações do GAD/SERTÃO na entrega de materiais de ajuda humanitária no município de Afogados da Ingazeira-PE</t>
  </si>
  <si>
    <t>Regular ação de acompanhamento no Município de Sertânia-PE.</t>
  </si>
  <si>
    <t>Vistoria em áreas de risco no município de Barra de Guabiraba-PE.</t>
  </si>
  <si>
    <t>Vistoria em áreas de risco no município de Ribeirão-PE.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</si>
</sst>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164" formatCode="[$R$ ]#,##0.00"/>
    <numFmt numFmtId="165" formatCode="000"/>
    <numFmt numFmtId="166" formatCode="0#"/>
    <numFmt numFmtId="167" formatCode="&quot;R$&quot;\ #,##0.00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9" fillId="0" borderId="16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66" fontId="9" fillId="0" borderId="17" xfId="0" applyNumberFormat="1" applyFont="1" applyFill="1" applyBorder="1" applyAlignment="1">
      <alignment horizontal="center" vertical="center"/>
    </xf>
    <xf numFmtId="14" fontId="9" fillId="0" borderId="16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vertical="center"/>
    </xf>
    <xf numFmtId="0" fontId="8" fillId="0" borderId="16" xfId="0" applyFont="1" applyFill="1" applyBorder="1" applyAlignment="1"/>
    <xf numFmtId="167" fontId="8" fillId="0" borderId="16" xfId="0" applyNumberFormat="1" applyFont="1" applyFill="1" applyBorder="1" applyAlignment="1"/>
    <xf numFmtId="164" fontId="13" fillId="0" borderId="16" xfId="0" applyNumberFormat="1" applyFont="1" applyFill="1" applyBorder="1" applyAlignment="1"/>
    <xf numFmtId="0" fontId="9" fillId="0" borderId="0" xfId="0" applyFont="1" applyFill="1" applyAlignment="1"/>
    <xf numFmtId="0" fontId="0" fillId="0" borderId="16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/>
    </xf>
    <xf numFmtId="167" fontId="0" fillId="0" borderId="16" xfId="0" applyNumberFormat="1" applyBorder="1" applyAlignment="1">
      <alignment horizontal="center" vertical="center"/>
    </xf>
    <xf numFmtId="0" fontId="14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8" fontId="0" fillId="0" borderId="16" xfId="0" applyNumberFormat="1" applyFill="1" applyBorder="1"/>
    <xf numFmtId="0" fontId="9" fillId="0" borderId="16" xfId="0" applyFont="1" applyFill="1" applyBorder="1" applyAlignment="1">
      <alignment horizontal="right" vertical="center"/>
    </xf>
    <xf numFmtId="167" fontId="0" fillId="0" borderId="16" xfId="0" applyNumberForma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justify" vertical="justify" wrapText="1"/>
    </xf>
    <xf numFmtId="0" fontId="9" fillId="0" borderId="16" xfId="0" applyFont="1" applyFill="1" applyBorder="1" applyAlignment="1">
      <alignment horizontal="justify" vertical="justify"/>
    </xf>
    <xf numFmtId="0" fontId="8" fillId="0" borderId="16" xfId="0" applyFont="1" applyFill="1" applyBorder="1" applyAlignment="1">
      <alignment horizontal="justify" vertical="justify"/>
    </xf>
    <xf numFmtId="0" fontId="8" fillId="0" borderId="0" xfId="0" applyFont="1" applyFill="1" applyAlignment="1">
      <alignment horizontal="justify" vertical="justify"/>
    </xf>
    <xf numFmtId="0" fontId="12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0" fillId="0" borderId="16" xfId="0" applyFill="1" applyBorder="1"/>
    <xf numFmtId="0" fontId="14" fillId="0" borderId="16" xfId="23" applyFont="1" applyBorder="1" applyAlignment="1">
      <alignment vertical="center" wrapText="1"/>
    </xf>
    <xf numFmtId="0" fontId="16" fillId="0" borderId="16" xfId="23" applyFont="1" applyBorder="1" applyAlignment="1">
      <alignment horizontal="center" vertical="center" wrapText="1"/>
    </xf>
    <xf numFmtId="0" fontId="14" fillId="0" borderId="16" xfId="23" applyFont="1" applyBorder="1" applyAlignment="1">
      <alignment horizontal="center" vertical="top" wrapText="1"/>
    </xf>
    <xf numFmtId="0" fontId="14" fillId="0" borderId="16" xfId="23" applyFont="1" applyBorder="1" applyAlignment="1">
      <alignment horizontal="center" vertical="center" wrapText="1"/>
    </xf>
    <xf numFmtId="0" fontId="18" fillId="0" borderId="17" xfId="23" applyFont="1" applyBorder="1" applyAlignment="1">
      <alignment vertical="center" wrapText="1"/>
    </xf>
    <xf numFmtId="0" fontId="18" fillId="0" borderId="16" xfId="23" applyFont="1" applyBorder="1" applyAlignment="1">
      <alignment vertical="center" wrapText="1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9" xfId="23" applyFont="1" applyBorder="1" applyAlignment="1">
      <alignment vertical="center" wrapText="1"/>
    </xf>
    <xf numFmtId="0" fontId="14" fillId="0" borderId="16" xfId="23" applyFont="1" applyBorder="1" applyAlignment="1">
      <alignment horizontal="center" vertical="center"/>
    </xf>
    <xf numFmtId="0" fontId="16" fillId="0" borderId="18" xfId="23" applyFont="1" applyBorder="1" applyAlignment="1">
      <alignment horizontal="center" vertical="center" wrapText="1"/>
    </xf>
    <xf numFmtId="14" fontId="20" fillId="0" borderId="16" xfId="2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justify" wrapText="1"/>
    </xf>
  </cellXfs>
  <cellStyles count="24">
    <cellStyle name="Normal" xfId="0" builtinId="0"/>
    <cellStyle name="Normal 10" xfId="15"/>
    <cellStyle name="Normal 11" xfId="16"/>
    <cellStyle name="Normal 12" xfId="17"/>
    <cellStyle name="Normal 13" xfId="18"/>
    <cellStyle name="Normal 14" xfId="4"/>
    <cellStyle name="Normal 14 2" xfId="19"/>
    <cellStyle name="Normal 15" xfId="5"/>
    <cellStyle name="Normal 15 2" xfId="20"/>
    <cellStyle name="Normal 16" xfId="6"/>
    <cellStyle name="Normal 16 2" xfId="21"/>
    <cellStyle name="Normal 17" xfId="22"/>
    <cellStyle name="Normal 18" xfId="23"/>
    <cellStyle name="Normal 2" xfId="7"/>
    <cellStyle name="Normal 3" xfId="1"/>
    <cellStyle name="Normal 3 2" xfId="2"/>
    <cellStyle name="Normal 3 3" xfId="8"/>
    <cellStyle name="Normal 4" xfId="9"/>
    <cellStyle name="Normal 5" xfId="3"/>
    <cellStyle name="Normal 5 2" xfId="10"/>
    <cellStyle name="Normal 6" xfId="11"/>
    <cellStyle name="Normal 7" xfId="12"/>
    <cellStyle name="Normal 8" xfId="13"/>
    <cellStyle name="Normal 9" xfId="14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07264"/>
        <c:axId val="41179328"/>
      </c:barChart>
      <c:catAx>
        <c:axId val="4250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41179328"/>
        <c:crosses val="autoZero"/>
        <c:auto val="1"/>
        <c:lblAlgn val="ctr"/>
        <c:lblOffset val="100"/>
        <c:noMultiLvlLbl val="0"/>
      </c:catAx>
      <c:valAx>
        <c:axId val="4117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50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24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4"/>
  <sheetViews>
    <sheetView showGridLines="0" tabSelected="1" zoomScale="70" zoomScaleNormal="70" workbookViewId="0">
      <selection activeCell="P28" sqref="P28"/>
    </sheetView>
  </sheetViews>
  <sheetFormatPr defaultColWidth="14.44140625" defaultRowHeight="15.75" customHeight="1"/>
  <cols>
    <col min="1" max="1" width="12.88671875" style="2" bestFit="1" customWidth="1"/>
    <col min="2" max="2" width="12.5546875" style="2" bestFit="1" customWidth="1"/>
    <col min="3" max="3" width="56.33203125" style="2" customWidth="1"/>
    <col min="4" max="4" width="11.5546875" style="2" bestFit="1" customWidth="1"/>
    <col min="5" max="5" width="22.5546875" style="2" bestFit="1" customWidth="1"/>
    <col min="6" max="6" width="38.6640625" style="38" customWidth="1"/>
    <col min="7" max="7" width="12.44140625" style="2" bestFit="1" customWidth="1"/>
    <col min="8" max="8" width="11" style="2" bestFit="1" customWidth="1"/>
    <col min="9" max="9" width="19.33203125" style="2" bestFit="1" customWidth="1"/>
    <col min="10" max="10" width="11.5546875" style="2" bestFit="1" customWidth="1"/>
    <col min="11" max="11" width="74.44140625" style="2" bestFit="1" customWidth="1"/>
    <col min="12" max="12" width="17" style="2" customWidth="1"/>
    <col min="13" max="13" width="14.109375" style="2" customWidth="1"/>
    <col min="14" max="14" width="12.5546875" style="2" bestFit="1" customWidth="1"/>
    <col min="15" max="15" width="15" style="2" bestFit="1" customWidth="1"/>
    <col min="16" max="16" width="17.6640625" style="2" bestFit="1" customWidth="1"/>
    <col min="17" max="17" width="14.44140625" style="2"/>
    <col min="18" max="18" width="16.33203125" style="2" customWidth="1"/>
    <col min="19" max="19" width="15.33203125" style="2" customWidth="1"/>
    <col min="20" max="21" width="14.44140625" style="2"/>
    <col min="22" max="22" width="13" style="2" customWidth="1"/>
    <col min="23" max="23" width="14.5546875" style="2" bestFit="1" customWidth="1"/>
    <col min="24" max="24" width="35" style="2" customWidth="1"/>
    <col min="25" max="26" width="14.44140625" style="2"/>
    <col min="27" max="30" width="0" style="2" hidden="1" customWidth="1"/>
    <col min="31" max="16384" width="14.44140625" style="2"/>
  </cols>
  <sheetData>
    <row r="1" spans="1:30" ht="21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30" ht="13.8">
      <c r="A2" s="56" t="s">
        <v>76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30" ht="13.8">
      <c r="A3" s="57" t="s">
        <v>0</v>
      </c>
      <c r="B3" s="57"/>
      <c r="C3" s="58" t="s">
        <v>1</v>
      </c>
      <c r="D3" s="58"/>
      <c r="E3" s="58"/>
      <c r="F3" s="58" t="s">
        <v>2</v>
      </c>
      <c r="G3" s="58"/>
      <c r="H3" s="58"/>
      <c r="I3" s="58"/>
      <c r="J3" s="58"/>
      <c r="K3" s="58"/>
      <c r="L3" s="58"/>
      <c r="M3" s="58"/>
      <c r="N3" s="58" t="s">
        <v>3</v>
      </c>
      <c r="O3" s="58"/>
      <c r="P3" s="58"/>
      <c r="Q3" s="58" t="s">
        <v>4</v>
      </c>
      <c r="R3" s="58"/>
      <c r="S3" s="58"/>
      <c r="T3" s="58"/>
      <c r="U3" s="58"/>
      <c r="V3" s="58"/>
      <c r="W3" s="56" t="s">
        <v>5</v>
      </c>
      <c r="X3" s="56" t="s">
        <v>6</v>
      </c>
    </row>
    <row r="4" spans="1:30" ht="23.25" customHeight="1">
      <c r="A4" s="59" t="s">
        <v>7</v>
      </c>
      <c r="B4" s="60" t="s">
        <v>8</v>
      </c>
      <c r="C4" s="61" t="s">
        <v>9</v>
      </c>
      <c r="D4" s="58" t="s">
        <v>10</v>
      </c>
      <c r="E4" s="58" t="s">
        <v>11</v>
      </c>
      <c r="F4" s="62" t="s">
        <v>12</v>
      </c>
      <c r="G4" s="58" t="s">
        <v>13</v>
      </c>
      <c r="H4" s="58" t="s">
        <v>14</v>
      </c>
      <c r="I4" s="58"/>
      <c r="J4" s="58" t="s">
        <v>15</v>
      </c>
      <c r="K4" s="58"/>
      <c r="L4" s="58" t="s">
        <v>16</v>
      </c>
      <c r="M4" s="58" t="s">
        <v>17</v>
      </c>
      <c r="N4" s="58" t="s">
        <v>18</v>
      </c>
      <c r="O4" s="58" t="s">
        <v>19</v>
      </c>
      <c r="P4" s="58" t="s">
        <v>20</v>
      </c>
      <c r="Q4" s="58" t="s">
        <v>21</v>
      </c>
      <c r="R4" s="58"/>
      <c r="S4" s="58" t="s">
        <v>22</v>
      </c>
      <c r="T4" s="58"/>
      <c r="U4" s="58" t="s">
        <v>23</v>
      </c>
      <c r="V4" s="58" t="s">
        <v>20</v>
      </c>
      <c r="W4" s="56"/>
      <c r="X4" s="56"/>
      <c r="AA4" s="3" t="s">
        <v>7</v>
      </c>
      <c r="AB4" s="3" t="s">
        <v>8</v>
      </c>
      <c r="AC4" s="3"/>
      <c r="AD4" s="3"/>
    </row>
    <row r="5" spans="1:30" ht="23.25" customHeight="1">
      <c r="A5" s="59"/>
      <c r="B5" s="60"/>
      <c r="C5" s="61"/>
      <c r="D5" s="58"/>
      <c r="E5" s="58"/>
      <c r="F5" s="62"/>
      <c r="G5" s="58"/>
      <c r="H5" s="25" t="s">
        <v>24</v>
      </c>
      <c r="I5" s="25" t="s">
        <v>25</v>
      </c>
      <c r="J5" s="25" t="s">
        <v>24</v>
      </c>
      <c r="K5" s="25" t="s">
        <v>26</v>
      </c>
      <c r="L5" s="58"/>
      <c r="M5" s="58"/>
      <c r="N5" s="58"/>
      <c r="O5" s="58"/>
      <c r="P5" s="58"/>
      <c r="Q5" s="25" t="s">
        <v>27</v>
      </c>
      <c r="R5" s="25" t="s">
        <v>28</v>
      </c>
      <c r="S5" s="25" t="s">
        <v>27</v>
      </c>
      <c r="T5" s="29" t="s">
        <v>28</v>
      </c>
      <c r="U5" s="58"/>
      <c r="V5" s="58"/>
      <c r="W5" s="58"/>
      <c r="X5" s="58"/>
      <c r="AA5" s="4" t="s">
        <v>29</v>
      </c>
      <c r="AB5" s="4" t="s">
        <v>30</v>
      </c>
      <c r="AC5" s="5"/>
      <c r="AD5" s="4"/>
    </row>
    <row r="6" spans="1:30" ht="27.6" hidden="1">
      <c r="A6" s="6" t="s">
        <v>31</v>
      </c>
      <c r="B6" s="7" t="s">
        <v>32</v>
      </c>
      <c r="C6" s="8" t="s">
        <v>33</v>
      </c>
      <c r="D6" s="9" t="s">
        <v>10</v>
      </c>
      <c r="E6" s="9" t="s">
        <v>34</v>
      </c>
      <c r="F6" s="35" t="s">
        <v>35</v>
      </c>
      <c r="G6" s="9" t="s">
        <v>36</v>
      </c>
      <c r="H6" s="10" t="s">
        <v>37</v>
      </c>
      <c r="I6" s="9" t="s">
        <v>38</v>
      </c>
      <c r="J6" s="9" t="s">
        <v>39</v>
      </c>
      <c r="K6" s="9" t="s">
        <v>40</v>
      </c>
      <c r="L6" s="10" t="s">
        <v>41</v>
      </c>
      <c r="M6" s="10" t="s">
        <v>42</v>
      </c>
      <c r="N6" s="10" t="s">
        <v>43</v>
      </c>
      <c r="O6" s="10" t="s">
        <v>44</v>
      </c>
      <c r="P6" s="10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10"/>
      <c r="V6" s="10" t="s">
        <v>50</v>
      </c>
      <c r="W6" s="11" t="s">
        <v>51</v>
      </c>
      <c r="X6" s="39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8"/>
      <c r="D7" s="48"/>
      <c r="E7" s="24"/>
      <c r="F7" s="36" t="s">
        <v>67</v>
      </c>
      <c r="G7" s="12" t="s">
        <v>66</v>
      </c>
      <c r="H7" s="1" t="s">
        <v>53</v>
      </c>
      <c r="I7" s="13" t="s">
        <v>68</v>
      </c>
      <c r="J7" s="14" t="s">
        <v>53</v>
      </c>
      <c r="K7" s="15" t="s">
        <v>77</v>
      </c>
      <c r="L7" s="16">
        <v>43914</v>
      </c>
      <c r="M7" s="16">
        <v>43916</v>
      </c>
      <c r="N7" s="17"/>
      <c r="O7" s="17"/>
      <c r="P7" s="17"/>
      <c r="Q7" s="1">
        <v>2</v>
      </c>
      <c r="R7" s="27">
        <v>54.01</v>
      </c>
      <c r="S7" s="31"/>
      <c r="T7" s="32">
        <v>17.52</v>
      </c>
      <c r="U7" s="18">
        <f t="shared" ref="U7:U24" si="0">Q7+S7</f>
        <v>2</v>
      </c>
      <c r="V7" s="19">
        <f t="shared" ref="V7:V20" si="1">(Q7*R7)+(S7*T7)</f>
        <v>108.02</v>
      </c>
      <c r="W7" s="19">
        <f t="shared" ref="W7:W24" si="2">SUM(Q7*R7)+(S7*T7)</f>
        <v>108.02</v>
      </c>
      <c r="X7" s="40"/>
      <c r="AA7" s="4" t="s">
        <v>57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26"/>
      <c r="D8" s="48"/>
      <c r="E8" s="24"/>
      <c r="F8" s="36" t="s">
        <v>67</v>
      </c>
      <c r="G8" s="12" t="s">
        <v>66</v>
      </c>
      <c r="H8" s="1" t="s">
        <v>53</v>
      </c>
      <c r="I8" s="13" t="s">
        <v>68</v>
      </c>
      <c r="J8" s="14" t="s">
        <v>53</v>
      </c>
      <c r="K8" s="15" t="s">
        <v>77</v>
      </c>
      <c r="L8" s="16">
        <v>43919</v>
      </c>
      <c r="M8" s="16">
        <v>43920</v>
      </c>
      <c r="N8" s="17"/>
      <c r="O8" s="17"/>
      <c r="P8" s="17"/>
      <c r="Q8" s="1">
        <v>1</v>
      </c>
      <c r="R8" s="27">
        <v>54.01</v>
      </c>
      <c r="S8" s="31"/>
      <c r="T8" s="32">
        <v>17.52</v>
      </c>
      <c r="U8" s="18">
        <f t="shared" si="0"/>
        <v>1</v>
      </c>
      <c r="V8" s="19">
        <f t="shared" si="1"/>
        <v>54.01</v>
      </c>
      <c r="W8" s="19">
        <f t="shared" si="2"/>
        <v>54.01</v>
      </c>
      <c r="X8" s="40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26"/>
      <c r="D9" s="48"/>
      <c r="E9" s="24"/>
      <c r="F9" s="36" t="s">
        <v>67</v>
      </c>
      <c r="G9" s="12" t="s">
        <v>66</v>
      </c>
      <c r="H9" s="1" t="s">
        <v>53</v>
      </c>
      <c r="I9" s="13" t="s">
        <v>68</v>
      </c>
      <c r="J9" s="14" t="s">
        <v>53</v>
      </c>
      <c r="K9" s="15" t="s">
        <v>77</v>
      </c>
      <c r="L9" s="16">
        <v>43919</v>
      </c>
      <c r="M9" s="16">
        <v>43920</v>
      </c>
      <c r="N9" s="17"/>
      <c r="O9" s="17"/>
      <c r="P9" s="17"/>
      <c r="Q9" s="1">
        <v>1</v>
      </c>
      <c r="R9" s="27">
        <v>54.01</v>
      </c>
      <c r="S9" s="31"/>
      <c r="T9" s="32">
        <v>17.52</v>
      </c>
      <c r="U9" s="18">
        <f t="shared" si="0"/>
        <v>1</v>
      </c>
      <c r="V9" s="19">
        <f t="shared" si="1"/>
        <v>54.01</v>
      </c>
      <c r="W9" s="19">
        <f t="shared" si="2"/>
        <v>54.01</v>
      </c>
      <c r="X9" s="40"/>
      <c r="AA9" s="4" t="s">
        <v>58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26"/>
      <c r="D10" s="49"/>
      <c r="E10" s="24"/>
      <c r="F10" s="36" t="s">
        <v>67</v>
      </c>
      <c r="G10" s="12" t="s">
        <v>66</v>
      </c>
      <c r="H10" s="1" t="s">
        <v>53</v>
      </c>
      <c r="I10" s="13" t="s">
        <v>68</v>
      </c>
      <c r="J10" s="14" t="s">
        <v>53</v>
      </c>
      <c r="K10" s="15" t="s">
        <v>77</v>
      </c>
      <c r="L10" s="16">
        <v>43914</v>
      </c>
      <c r="M10" s="16">
        <v>43915</v>
      </c>
      <c r="N10" s="17"/>
      <c r="O10" s="17"/>
      <c r="P10" s="17"/>
      <c r="Q10" s="1">
        <v>1</v>
      </c>
      <c r="R10" s="27">
        <v>54.01</v>
      </c>
      <c r="S10" s="31"/>
      <c r="T10" s="32">
        <v>17.52</v>
      </c>
      <c r="U10" s="18">
        <f t="shared" si="0"/>
        <v>1</v>
      </c>
      <c r="V10" s="19">
        <f t="shared" si="1"/>
        <v>54.01</v>
      </c>
      <c r="W10" s="19">
        <f t="shared" si="2"/>
        <v>54.01</v>
      </c>
      <c r="X10" s="40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6"/>
      <c r="D11" s="48"/>
      <c r="E11" s="24"/>
      <c r="F11" s="36" t="s">
        <v>67</v>
      </c>
      <c r="G11" s="12" t="s">
        <v>66</v>
      </c>
      <c r="H11" s="1" t="s">
        <v>53</v>
      </c>
      <c r="I11" s="13" t="s">
        <v>68</v>
      </c>
      <c r="J11" s="14" t="s">
        <v>53</v>
      </c>
      <c r="K11" s="15" t="s">
        <v>77</v>
      </c>
      <c r="L11" s="16">
        <v>43914</v>
      </c>
      <c r="M11" s="16">
        <v>43915</v>
      </c>
      <c r="N11" s="17"/>
      <c r="O11" s="17"/>
      <c r="P11" s="17"/>
      <c r="Q11" s="1">
        <v>1</v>
      </c>
      <c r="R11" s="27">
        <v>54.01</v>
      </c>
      <c r="S11" s="31"/>
      <c r="T11" s="32">
        <v>17.52</v>
      </c>
      <c r="U11" s="18">
        <f t="shared" si="0"/>
        <v>1</v>
      </c>
      <c r="V11" s="19">
        <f t="shared" si="1"/>
        <v>54.01</v>
      </c>
      <c r="W11" s="19">
        <f t="shared" si="2"/>
        <v>54.01</v>
      </c>
      <c r="X11" s="40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8"/>
      <c r="D12" s="48"/>
      <c r="E12" s="24"/>
      <c r="F12" s="36" t="s">
        <v>67</v>
      </c>
      <c r="G12" s="12" t="s">
        <v>66</v>
      </c>
      <c r="H12" s="1" t="s">
        <v>53</v>
      </c>
      <c r="I12" s="13" t="s">
        <v>68</v>
      </c>
      <c r="J12" s="14" t="s">
        <v>53</v>
      </c>
      <c r="K12" s="15" t="s">
        <v>77</v>
      </c>
      <c r="L12" s="16" t="s">
        <v>79</v>
      </c>
      <c r="M12" s="16" t="s">
        <v>80</v>
      </c>
      <c r="N12" s="17"/>
      <c r="O12" s="17"/>
      <c r="P12" s="17"/>
      <c r="Q12" s="1">
        <v>2</v>
      </c>
      <c r="R12" s="27">
        <v>54.01</v>
      </c>
      <c r="S12" s="31"/>
      <c r="T12" s="32">
        <v>17.52</v>
      </c>
      <c r="U12" s="18">
        <f t="shared" si="0"/>
        <v>2</v>
      </c>
      <c r="V12" s="19">
        <f t="shared" si="1"/>
        <v>108.02</v>
      </c>
      <c r="W12" s="19">
        <f t="shared" si="2"/>
        <v>108.02</v>
      </c>
      <c r="X12" s="40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26"/>
      <c r="D13" s="48"/>
      <c r="E13" s="24"/>
      <c r="F13" s="36" t="s">
        <v>67</v>
      </c>
      <c r="G13" s="12" t="s">
        <v>66</v>
      </c>
      <c r="H13" s="1" t="s">
        <v>53</v>
      </c>
      <c r="I13" s="13" t="s">
        <v>68</v>
      </c>
      <c r="J13" s="14" t="s">
        <v>53</v>
      </c>
      <c r="K13" s="15" t="s">
        <v>77</v>
      </c>
      <c r="L13" s="16" t="s">
        <v>79</v>
      </c>
      <c r="M13" s="16" t="s">
        <v>80</v>
      </c>
      <c r="N13" s="17"/>
      <c r="O13" s="17"/>
      <c r="P13" s="17"/>
      <c r="Q13" s="1">
        <v>2</v>
      </c>
      <c r="R13" s="27">
        <v>54.01</v>
      </c>
      <c r="S13" s="31"/>
      <c r="T13" s="32">
        <v>17.52</v>
      </c>
      <c r="U13" s="18">
        <f t="shared" si="0"/>
        <v>2</v>
      </c>
      <c r="V13" s="19">
        <f t="shared" si="1"/>
        <v>108.02</v>
      </c>
      <c r="W13" s="19">
        <f t="shared" si="2"/>
        <v>108.02</v>
      </c>
      <c r="X13" s="40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6"/>
      <c r="D14" s="48"/>
      <c r="E14" s="24"/>
      <c r="F14" s="36" t="s">
        <v>67</v>
      </c>
      <c r="G14" s="12" t="s">
        <v>66</v>
      </c>
      <c r="H14" s="1" t="s">
        <v>53</v>
      </c>
      <c r="I14" s="13" t="s">
        <v>68</v>
      </c>
      <c r="J14" s="14" t="s">
        <v>53</v>
      </c>
      <c r="K14" s="15" t="s">
        <v>77</v>
      </c>
      <c r="L14" s="16">
        <v>43897</v>
      </c>
      <c r="M14" s="16" t="s">
        <v>78</v>
      </c>
      <c r="N14" s="17"/>
      <c r="O14" s="17"/>
      <c r="P14" s="17"/>
      <c r="Q14" s="1">
        <v>1</v>
      </c>
      <c r="R14" s="27">
        <v>54.01</v>
      </c>
      <c r="S14" s="31"/>
      <c r="T14" s="32">
        <v>17.52</v>
      </c>
      <c r="U14" s="18">
        <f t="shared" si="0"/>
        <v>1</v>
      </c>
      <c r="V14" s="19">
        <f t="shared" si="1"/>
        <v>54.01</v>
      </c>
      <c r="W14" s="19">
        <f t="shared" si="2"/>
        <v>54.01</v>
      </c>
      <c r="X14" s="40"/>
      <c r="AA14" s="4" t="s">
        <v>59</v>
      </c>
      <c r="AB14" s="4" t="s">
        <v>60</v>
      </c>
      <c r="AC14" s="5"/>
      <c r="AD14" s="4"/>
    </row>
    <row r="15" spans="1:30" ht="15.75" customHeight="1">
      <c r="A15" s="1">
        <v>110400</v>
      </c>
      <c r="B15" s="1">
        <v>110401</v>
      </c>
      <c r="C15" s="26"/>
      <c r="D15" s="49"/>
      <c r="E15" s="24"/>
      <c r="F15" s="36" t="s">
        <v>67</v>
      </c>
      <c r="G15" s="12" t="s">
        <v>66</v>
      </c>
      <c r="H15" s="1" t="s">
        <v>53</v>
      </c>
      <c r="I15" s="13" t="s">
        <v>68</v>
      </c>
      <c r="J15" s="14" t="s">
        <v>53</v>
      </c>
      <c r="K15" s="15" t="s">
        <v>77</v>
      </c>
      <c r="L15" s="16">
        <v>43913</v>
      </c>
      <c r="M15" s="16">
        <v>43914</v>
      </c>
      <c r="N15" s="17"/>
      <c r="O15" s="17"/>
      <c r="P15" s="17"/>
      <c r="Q15" s="1">
        <v>1</v>
      </c>
      <c r="R15" s="27">
        <v>54.01</v>
      </c>
      <c r="S15" s="31"/>
      <c r="T15" s="32">
        <v>17.52</v>
      </c>
      <c r="U15" s="18">
        <f t="shared" si="0"/>
        <v>1</v>
      </c>
      <c r="V15" s="19">
        <f t="shared" si="1"/>
        <v>54.01</v>
      </c>
      <c r="W15" s="19">
        <f t="shared" si="2"/>
        <v>54.01</v>
      </c>
      <c r="X15" s="40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26"/>
      <c r="D16" s="50"/>
      <c r="E16" s="30"/>
      <c r="F16" s="36" t="s">
        <v>67</v>
      </c>
      <c r="G16" s="12" t="s">
        <v>66</v>
      </c>
      <c r="H16" s="1" t="s">
        <v>53</v>
      </c>
      <c r="I16" s="13" t="s">
        <v>68</v>
      </c>
      <c r="J16" s="14" t="s">
        <v>53</v>
      </c>
      <c r="K16" s="15" t="s">
        <v>81</v>
      </c>
      <c r="L16" s="16">
        <v>43937</v>
      </c>
      <c r="M16" s="16">
        <v>43938</v>
      </c>
      <c r="N16" s="17"/>
      <c r="O16" s="17"/>
      <c r="P16" s="17"/>
      <c r="Q16" s="1">
        <v>1</v>
      </c>
      <c r="R16" s="27">
        <v>156.63999999999999</v>
      </c>
      <c r="S16" s="31">
        <v>1</v>
      </c>
      <c r="T16" s="32">
        <v>47</v>
      </c>
      <c r="U16" s="18">
        <f t="shared" si="0"/>
        <v>2</v>
      </c>
      <c r="V16" s="19">
        <f t="shared" si="1"/>
        <v>203.64</v>
      </c>
      <c r="W16" s="19">
        <f t="shared" si="2"/>
        <v>203.64</v>
      </c>
      <c r="X16" s="40"/>
      <c r="AA16" s="4"/>
      <c r="AB16" s="4"/>
      <c r="AC16" s="5"/>
      <c r="AD16" s="4"/>
    </row>
    <row r="17" spans="1:30" ht="15.75" customHeight="1">
      <c r="A17" s="1">
        <v>110400</v>
      </c>
      <c r="B17" s="1">
        <v>110402</v>
      </c>
      <c r="C17" s="42" t="s">
        <v>82</v>
      </c>
      <c r="D17" s="51" t="s">
        <v>74</v>
      </c>
      <c r="E17" s="43" t="s">
        <v>75</v>
      </c>
      <c r="F17" s="44" t="s">
        <v>95</v>
      </c>
      <c r="G17" s="12" t="s">
        <v>66</v>
      </c>
      <c r="H17" s="1" t="s">
        <v>53</v>
      </c>
      <c r="I17" s="13" t="s">
        <v>68</v>
      </c>
      <c r="J17" s="14" t="s">
        <v>53</v>
      </c>
      <c r="K17" s="53" t="s">
        <v>91</v>
      </c>
      <c r="L17" s="54">
        <v>43943</v>
      </c>
      <c r="M17" s="54">
        <v>43944</v>
      </c>
      <c r="N17" s="17"/>
      <c r="O17" s="17"/>
      <c r="P17" s="17"/>
      <c r="Q17" s="1">
        <v>1</v>
      </c>
      <c r="R17" s="27">
        <v>54.01</v>
      </c>
      <c r="S17" s="31">
        <v>1</v>
      </c>
      <c r="T17" s="32">
        <v>17.52</v>
      </c>
      <c r="U17" s="18">
        <f t="shared" si="0"/>
        <v>2</v>
      </c>
      <c r="V17" s="19">
        <f t="shared" si="1"/>
        <v>71.53</v>
      </c>
      <c r="W17" s="19">
        <f t="shared" si="2"/>
        <v>71.53</v>
      </c>
      <c r="X17" s="40"/>
      <c r="AA17" s="4"/>
      <c r="AB17" s="4"/>
      <c r="AC17" s="5"/>
      <c r="AD17" s="4"/>
    </row>
    <row r="18" spans="1:30" ht="15.75" customHeight="1">
      <c r="A18" s="1">
        <v>110400</v>
      </c>
      <c r="B18" s="1">
        <v>110402</v>
      </c>
      <c r="C18" s="42" t="s">
        <v>83</v>
      </c>
      <c r="D18" s="46" t="s">
        <v>89</v>
      </c>
      <c r="E18" s="52" t="s">
        <v>70</v>
      </c>
      <c r="F18" s="44" t="s">
        <v>95</v>
      </c>
      <c r="G18" s="12" t="s">
        <v>66</v>
      </c>
      <c r="H18" s="1" t="s">
        <v>53</v>
      </c>
      <c r="I18" s="13" t="s">
        <v>68</v>
      </c>
      <c r="J18" s="14" t="s">
        <v>53</v>
      </c>
      <c r="K18" s="53" t="s">
        <v>91</v>
      </c>
      <c r="L18" s="54">
        <v>43943</v>
      </c>
      <c r="M18" s="54">
        <v>43944</v>
      </c>
      <c r="N18" s="17"/>
      <c r="O18" s="17"/>
      <c r="P18" s="17"/>
      <c r="Q18" s="1">
        <v>1</v>
      </c>
      <c r="R18" s="27">
        <v>54.01</v>
      </c>
      <c r="S18" s="31">
        <v>1</v>
      </c>
      <c r="T18" s="32">
        <v>17.52</v>
      </c>
      <c r="U18" s="18">
        <f t="shared" si="0"/>
        <v>2</v>
      </c>
      <c r="V18" s="19">
        <f t="shared" si="1"/>
        <v>71.53</v>
      </c>
      <c r="W18" s="19">
        <f t="shared" si="2"/>
        <v>71.53</v>
      </c>
      <c r="X18" s="40"/>
      <c r="AA18" s="4" t="s">
        <v>61</v>
      </c>
      <c r="AB18" s="4" t="s">
        <v>62</v>
      </c>
      <c r="AC18" s="5"/>
      <c r="AD18" s="4"/>
    </row>
    <row r="19" spans="1:30" ht="15.75" customHeight="1">
      <c r="A19" s="1">
        <v>110400</v>
      </c>
      <c r="B19" s="1">
        <v>110402</v>
      </c>
      <c r="C19" s="42" t="s">
        <v>82</v>
      </c>
      <c r="D19" s="47" t="s">
        <v>74</v>
      </c>
      <c r="E19" s="43" t="s">
        <v>75</v>
      </c>
      <c r="F19" s="42" t="s">
        <v>96</v>
      </c>
      <c r="G19" s="12" t="s">
        <v>66</v>
      </c>
      <c r="H19" s="1" t="s">
        <v>53</v>
      </c>
      <c r="I19" s="13" t="s">
        <v>68</v>
      </c>
      <c r="J19" s="14" t="s">
        <v>53</v>
      </c>
      <c r="K19" s="52" t="s">
        <v>92</v>
      </c>
      <c r="L19" s="54">
        <v>43934</v>
      </c>
      <c r="M19" s="54">
        <v>43937</v>
      </c>
      <c r="N19" s="17"/>
      <c r="O19" s="17"/>
      <c r="P19" s="17"/>
      <c r="Q19" s="1">
        <v>3</v>
      </c>
      <c r="R19" s="27">
        <v>54.01</v>
      </c>
      <c r="S19" s="31">
        <v>1</v>
      </c>
      <c r="T19" s="32">
        <v>17.52</v>
      </c>
      <c r="U19" s="18">
        <f t="shared" si="0"/>
        <v>4</v>
      </c>
      <c r="V19" s="19">
        <f t="shared" si="1"/>
        <v>179.55</v>
      </c>
      <c r="W19" s="19">
        <f t="shared" si="2"/>
        <v>179.55</v>
      </c>
      <c r="X19" s="40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42" t="s">
        <v>83</v>
      </c>
      <c r="D20" s="47" t="s">
        <v>89</v>
      </c>
      <c r="E20" s="52" t="s">
        <v>70</v>
      </c>
      <c r="F20" s="42" t="s">
        <v>96</v>
      </c>
      <c r="G20" s="12" t="s">
        <v>66</v>
      </c>
      <c r="H20" s="1" t="s">
        <v>53</v>
      </c>
      <c r="I20" s="13" t="s">
        <v>68</v>
      </c>
      <c r="J20" s="14" t="s">
        <v>53</v>
      </c>
      <c r="K20" s="52" t="s">
        <v>92</v>
      </c>
      <c r="L20" s="54">
        <v>43934</v>
      </c>
      <c r="M20" s="54">
        <v>43937</v>
      </c>
      <c r="N20" s="17"/>
      <c r="O20" s="17"/>
      <c r="P20" s="17"/>
      <c r="Q20" s="1">
        <v>3</v>
      </c>
      <c r="R20" s="27">
        <v>54.01</v>
      </c>
      <c r="S20" s="31">
        <v>1</v>
      </c>
      <c r="T20" s="32">
        <v>17.52</v>
      </c>
      <c r="U20" s="18">
        <f t="shared" si="0"/>
        <v>4</v>
      </c>
      <c r="V20" s="19">
        <f t="shared" si="1"/>
        <v>179.55</v>
      </c>
      <c r="W20" s="19">
        <f t="shared" si="2"/>
        <v>179.55</v>
      </c>
      <c r="X20" s="40"/>
      <c r="AA20" s="4" t="s">
        <v>63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42" t="s">
        <v>84</v>
      </c>
      <c r="D21" s="47" t="s">
        <v>88</v>
      </c>
      <c r="E21" s="45" t="s">
        <v>69</v>
      </c>
      <c r="F21" s="42" t="s">
        <v>97</v>
      </c>
      <c r="G21" s="12" t="s">
        <v>66</v>
      </c>
      <c r="H21" s="1" t="s">
        <v>53</v>
      </c>
      <c r="I21" s="13" t="s">
        <v>68</v>
      </c>
      <c r="J21" s="14" t="s">
        <v>53</v>
      </c>
      <c r="K21" s="45" t="s">
        <v>93</v>
      </c>
      <c r="L21" s="54">
        <v>43963</v>
      </c>
      <c r="M21" s="54">
        <v>43963</v>
      </c>
      <c r="N21" s="17"/>
      <c r="O21" s="17"/>
      <c r="P21" s="17"/>
      <c r="Q21" s="1">
        <v>0</v>
      </c>
      <c r="R21" s="27">
        <v>54.01</v>
      </c>
      <c r="S21" s="31">
        <v>1</v>
      </c>
      <c r="T21" s="32">
        <v>17.52</v>
      </c>
      <c r="U21" s="18">
        <f t="shared" si="0"/>
        <v>1</v>
      </c>
      <c r="V21" s="19">
        <f t="shared" ref="V21:V24" si="3">(Q21*R21)+(S21*T21)</f>
        <v>17.52</v>
      </c>
      <c r="W21" s="19">
        <f t="shared" si="2"/>
        <v>17.52</v>
      </c>
      <c r="X21" s="40"/>
      <c r="AA21" s="4"/>
      <c r="AB21" s="4"/>
      <c r="AC21" s="5"/>
      <c r="AD21" s="4"/>
    </row>
    <row r="22" spans="1:30" ht="15.75" customHeight="1">
      <c r="A22" s="1">
        <v>110400</v>
      </c>
      <c r="B22" s="1">
        <v>110402</v>
      </c>
      <c r="C22" s="42" t="s">
        <v>85</v>
      </c>
      <c r="D22" s="47" t="s">
        <v>72</v>
      </c>
      <c r="E22" s="45" t="s">
        <v>69</v>
      </c>
      <c r="F22" s="42" t="s">
        <v>97</v>
      </c>
      <c r="G22" s="12" t="s">
        <v>66</v>
      </c>
      <c r="H22" s="1" t="s">
        <v>53</v>
      </c>
      <c r="I22" s="13" t="s">
        <v>68</v>
      </c>
      <c r="J22" s="14" t="s">
        <v>53</v>
      </c>
      <c r="K22" s="45" t="s">
        <v>93</v>
      </c>
      <c r="L22" s="54">
        <v>43963</v>
      </c>
      <c r="M22" s="54">
        <v>43963</v>
      </c>
      <c r="N22" s="17"/>
      <c r="O22" s="17"/>
      <c r="P22" s="17"/>
      <c r="Q22" s="1">
        <v>0</v>
      </c>
      <c r="R22" s="27">
        <v>54.01</v>
      </c>
      <c r="S22" s="31">
        <v>1</v>
      </c>
      <c r="T22" s="32">
        <v>17.52</v>
      </c>
      <c r="U22" s="18">
        <f t="shared" si="0"/>
        <v>1</v>
      </c>
      <c r="V22" s="19">
        <f t="shared" si="3"/>
        <v>17.52</v>
      </c>
      <c r="W22" s="19">
        <f t="shared" si="2"/>
        <v>17.52</v>
      </c>
      <c r="X22" s="40"/>
      <c r="AA22" s="4" t="s">
        <v>64</v>
      </c>
      <c r="AB22" s="4" t="s">
        <v>65</v>
      </c>
      <c r="AC22" s="5"/>
      <c r="AD22" s="4"/>
    </row>
    <row r="23" spans="1:30" ht="15.75" customHeight="1">
      <c r="A23" s="1">
        <v>110400</v>
      </c>
      <c r="B23" s="1">
        <v>110402</v>
      </c>
      <c r="C23" s="42" t="s">
        <v>86</v>
      </c>
      <c r="D23" s="47" t="s">
        <v>71</v>
      </c>
      <c r="E23" s="45" t="s">
        <v>90</v>
      </c>
      <c r="F23" s="42" t="s">
        <v>98</v>
      </c>
      <c r="G23" s="12" t="s">
        <v>66</v>
      </c>
      <c r="H23" s="1" t="s">
        <v>53</v>
      </c>
      <c r="I23" s="13" t="s">
        <v>68</v>
      </c>
      <c r="J23" s="14" t="s">
        <v>53</v>
      </c>
      <c r="K23" s="45" t="s">
        <v>94</v>
      </c>
      <c r="L23" s="54">
        <v>43964</v>
      </c>
      <c r="M23" s="54">
        <v>43964</v>
      </c>
      <c r="N23" s="17"/>
      <c r="O23" s="17"/>
      <c r="P23" s="17"/>
      <c r="Q23" s="1">
        <v>0</v>
      </c>
      <c r="R23" s="34">
        <v>54.01</v>
      </c>
      <c r="S23" s="41">
        <v>1</v>
      </c>
      <c r="T23" s="32">
        <v>17.52</v>
      </c>
      <c r="U23" s="18">
        <f t="shared" si="0"/>
        <v>1</v>
      </c>
      <c r="V23" s="19">
        <v>0</v>
      </c>
      <c r="W23" s="19">
        <f t="shared" si="2"/>
        <v>17.52</v>
      </c>
      <c r="X23" s="40"/>
      <c r="AA23" s="4"/>
      <c r="AB23" s="4"/>
      <c r="AC23" s="5"/>
      <c r="AD23" s="4"/>
    </row>
    <row r="24" spans="1:30" ht="15.75" customHeight="1">
      <c r="A24" s="1">
        <v>110400</v>
      </c>
      <c r="B24" s="1">
        <v>110402</v>
      </c>
      <c r="C24" s="42" t="s">
        <v>87</v>
      </c>
      <c r="D24" s="47" t="s">
        <v>73</v>
      </c>
      <c r="E24" s="45" t="s">
        <v>70</v>
      </c>
      <c r="F24" s="42" t="s">
        <v>98</v>
      </c>
      <c r="G24" s="12" t="s">
        <v>66</v>
      </c>
      <c r="H24" s="1" t="s">
        <v>53</v>
      </c>
      <c r="I24" s="13" t="s">
        <v>68</v>
      </c>
      <c r="J24" s="14" t="s">
        <v>53</v>
      </c>
      <c r="K24" s="45" t="s">
        <v>94</v>
      </c>
      <c r="L24" s="54">
        <v>43964</v>
      </c>
      <c r="M24" s="54">
        <v>43964</v>
      </c>
      <c r="N24" s="17"/>
      <c r="O24" s="17"/>
      <c r="P24" s="17"/>
      <c r="Q24" s="1">
        <v>0</v>
      </c>
      <c r="R24" s="27">
        <v>54.01</v>
      </c>
      <c r="S24" s="33">
        <v>1</v>
      </c>
      <c r="T24" s="32">
        <v>17.52</v>
      </c>
      <c r="U24" s="18">
        <f t="shared" si="0"/>
        <v>1</v>
      </c>
      <c r="V24" s="19">
        <f t="shared" si="3"/>
        <v>17.52</v>
      </c>
      <c r="W24" s="19">
        <f t="shared" si="2"/>
        <v>17.52</v>
      </c>
      <c r="X24" s="40"/>
      <c r="AA24" s="4"/>
      <c r="AB24" s="4"/>
      <c r="AC24" s="5"/>
      <c r="AD24" s="4"/>
    </row>
    <row r="25" spans="1:30" ht="15.75" customHeight="1">
      <c r="A25" s="1"/>
      <c r="B25" s="20"/>
      <c r="C25" s="20"/>
      <c r="D25" s="20"/>
      <c r="E25" s="20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17"/>
      <c r="Q25" s="20"/>
      <c r="R25" s="21"/>
      <c r="S25" s="20"/>
      <c r="T25" s="20"/>
      <c r="U25" s="20"/>
      <c r="V25" s="20"/>
      <c r="W25" s="22">
        <f>SUM(W7:W24)</f>
        <v>1423.9999999999998</v>
      </c>
      <c r="X25" s="20"/>
    </row>
    <row r="34" spans="2:2" ht="15.75" customHeight="1">
      <c r="B34" s="23"/>
    </row>
  </sheetData>
  <sheetProtection selectLockedCells="1" selectUnlockedCells="1"/>
  <autoFilter ref="A2:X2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12:V14 U7:X7 P7:P15 P17:P24 W8:X24">
    <cfRule type="expression" dxfId="0" priority="95" stopIfTrue="1">
      <formula>#REF!&lt;&gt;#REF!</formula>
    </cfRule>
  </conditionalFormatting>
  <conditionalFormatting sqref="U8:V8">
    <cfRule type="expression" dxfId="6" priority="85" stopIfTrue="1">
      <formula>#REF!&lt;&gt;#REF!</formula>
    </cfRule>
  </conditionalFormatting>
  <conditionalFormatting sqref="U10:V11 V24 P25">
    <cfRule type="expression" dxfId="5" priority="84" stopIfTrue="1">
      <formula>#REF!&lt;&gt;#REF!</formula>
    </cfRule>
  </conditionalFormatting>
  <conditionalFormatting sqref="U15:V17">
    <cfRule type="expression" dxfId="4" priority="82" stopIfTrue="1">
      <formula>#REF!&lt;&gt;#REF!</formula>
    </cfRule>
  </conditionalFormatting>
  <conditionalFormatting sqref="U19:V19">
    <cfRule type="expression" dxfId="3" priority="81" stopIfTrue="1">
      <formula>#REF!&lt;&gt;#REF!</formula>
    </cfRule>
  </conditionalFormatting>
  <conditionalFormatting sqref="U21:V23 U24">
    <cfRule type="expression" dxfId="2" priority="80" stopIfTrue="1">
      <formula>#REF!&lt;&gt;#REF!</formula>
    </cfRule>
  </conditionalFormatting>
  <conditionalFormatting sqref="P16">
    <cfRule type="expression" dxfId="1" priority="56" stopIfTrue="1">
      <formula>#REF!&lt;&gt;#REF!</formula>
    </cfRule>
  </conditionalFormatting>
  <dataValidations count="3">
    <dataValidation type="list" allowBlank="1" sqref="G7:G24">
      <formula1>"Nacional,Internacional"</formula1>
      <formula2>0</formula2>
    </dataValidation>
    <dataValidation type="list" allowBlank="1" sqref="H7:H24 J7:J24">
      <formula1>"AL,AP,AM,BA,CE,DF,ES,GO,MA,MT,MS,MG,PA,PB,PR,PE,PI,RJ,RN,RS,RO,RR,SC,SP,SE,TO,–"</formula1>
      <formula2>0</formula2>
    </dataValidation>
    <dataValidation type="list" errorStyle="warning" allowBlank="1" showErrorMessage="1" sqref="B7:B24 A7:A25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2020-09-15T14:11:32Z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